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grieder\Downloads\"/>
    </mc:Choice>
  </mc:AlternateContent>
  <xr:revisionPtr revIDLastSave="0" documentId="8_{5DA74628-1F64-47CD-BDAB-8163A21EDD80}" xr6:coauthVersionLast="47" xr6:coauthVersionMax="47" xr10:uidLastSave="{00000000-0000-0000-0000-000000000000}"/>
  <bookViews>
    <workbookView xWindow="-120" yWindow="-120" windowWidth="29040" windowHeight="15840" xr2:uid="{DDD3106D-298A-400B-8181-B8BBA058C7E1}"/>
  </bookViews>
  <sheets>
    <sheet name="Berechnungsblatt" sheetId="1" r:id="rId1"/>
    <sheet name="Flächenerheb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10" i="2"/>
  <c r="E11" i="2"/>
  <c r="E12" i="2"/>
  <c r="E13" i="2"/>
  <c r="E38" i="1"/>
  <c r="C81" i="1" s="1"/>
  <c r="E37" i="1"/>
  <c r="C79" i="1" s="1"/>
  <c r="E79" i="1" s="1"/>
  <c r="D80" i="1" s="1"/>
  <c r="E80" i="1" s="1"/>
  <c r="E36" i="1"/>
  <c r="C78" i="1" s="1"/>
  <c r="E78" i="1" s="1"/>
  <c r="E35" i="2"/>
  <c r="E34" i="2"/>
  <c r="E33" i="2"/>
  <c r="E32" i="2"/>
  <c r="E31" i="2"/>
  <c r="E92" i="2"/>
  <c r="E93" i="2" s="1"/>
  <c r="E41" i="1" s="1"/>
  <c r="C83" i="1" s="1"/>
  <c r="E85" i="2"/>
  <c r="E84" i="2"/>
  <c r="E83" i="2"/>
  <c r="E82" i="2"/>
  <c r="E81" i="2"/>
  <c r="E68" i="2"/>
  <c r="E67" i="2"/>
  <c r="E66" i="2"/>
  <c r="E65" i="2"/>
  <c r="E64" i="2"/>
  <c r="E57" i="2"/>
  <c r="E56" i="2"/>
  <c r="E55" i="2"/>
  <c r="E54" i="2"/>
  <c r="E53" i="2"/>
  <c r="E46" i="2"/>
  <c r="E45" i="2"/>
  <c r="E44" i="2"/>
  <c r="E43" i="2"/>
  <c r="E42" i="2"/>
  <c r="E24" i="2"/>
  <c r="E23" i="2"/>
  <c r="E22" i="2"/>
  <c r="E21" i="2"/>
  <c r="E20" i="2"/>
  <c r="E14" i="2" l="1"/>
  <c r="E81" i="1"/>
  <c r="E82" i="1" s="1"/>
  <c r="E36" i="2"/>
  <c r="E32" i="1" s="1"/>
  <c r="C75" i="1" s="1"/>
  <c r="E75" i="1" s="1"/>
  <c r="E86" i="2"/>
  <c r="E29" i="1" s="1"/>
  <c r="C74" i="1" s="1"/>
  <c r="E74" i="1" s="1"/>
  <c r="E69" i="2"/>
  <c r="E25" i="1"/>
  <c r="C59" i="1" s="1"/>
  <c r="E59" i="1" s="1"/>
  <c r="E58" i="2"/>
  <c r="E34" i="1" s="1"/>
  <c r="C77" i="1" s="1"/>
  <c r="E77" i="1" s="1"/>
  <c r="E47" i="2"/>
  <c r="E33" i="1" s="1"/>
  <c r="C76" i="1" s="1"/>
  <c r="E76" i="1" s="1"/>
  <c r="E25" i="2"/>
  <c r="E83" i="1"/>
  <c r="E46" i="1"/>
  <c r="A50" i="1"/>
  <c r="E26" i="1" l="1"/>
  <c r="C73" i="1" s="1"/>
  <c r="E73" i="1" s="1"/>
  <c r="D82" i="1"/>
  <c r="C72" i="1"/>
  <c r="E72" i="1" s="1"/>
  <c r="C61" i="1"/>
  <c r="E61" i="1" s="1"/>
  <c r="E50" i="1"/>
  <c r="A49" i="1"/>
  <c r="E49" i="1" s="1"/>
  <c r="C60" i="1" l="1"/>
  <c r="E60" i="1" s="1"/>
  <c r="E62" i="1" s="1"/>
  <c r="E63" i="1" s="1"/>
  <c r="E64" i="1" s="1"/>
  <c r="E84" i="1"/>
  <c r="E85" i="1" s="1"/>
  <c r="E86" i="1" s="1"/>
  <c r="A48" i="1"/>
  <c r="E48" i="1" s="1"/>
  <c r="A47" i="1" l="1"/>
  <c r="E47" i="1" l="1"/>
  <c r="E51" i="1" s="1"/>
  <c r="A46" i="1"/>
</calcChain>
</file>

<file path=xl/sharedStrings.xml><?xml version="1.0" encoding="utf-8"?>
<sst xmlns="http://schemas.openxmlformats.org/spreadsheetml/2006/main" count="124" uniqueCount="77">
  <si>
    <t>Bauverwaltung</t>
  </si>
  <si>
    <t>Bauherrschaft</t>
  </si>
  <si>
    <t>Bauobjekt</t>
  </si>
  <si>
    <t>Bauvorhaben</t>
  </si>
  <si>
    <t>Baugesuchs-Nr.</t>
  </si>
  <si>
    <t>Bausumme</t>
  </si>
  <si>
    <t>Gemeindeverwaltung Mumpf</t>
  </si>
  <si>
    <t>von</t>
  </si>
  <si>
    <t>bis</t>
  </si>
  <si>
    <t>Ansatz</t>
  </si>
  <si>
    <t>Gebühr</t>
  </si>
  <si>
    <t>Total Baubewilligungsgebühr</t>
  </si>
  <si>
    <t>Breite in m</t>
  </si>
  <si>
    <t>Länge in m</t>
  </si>
  <si>
    <t>Baute / Gebäudeteil</t>
  </si>
  <si>
    <t>Total Gebäudegrundfläche</t>
  </si>
  <si>
    <t>Fläche in m2</t>
  </si>
  <si>
    <t>In die Kanalisation entwässerte Hartflächen</t>
  </si>
  <si>
    <t>In die Kanalisation entwässerte Dachflächen</t>
  </si>
  <si>
    <r>
      <rPr>
        <b/>
        <sz val="11"/>
        <color theme="1"/>
        <rFont val="Arial"/>
        <family val="2"/>
      </rPr>
      <t>Gebäudegrundfläche Wohnbauten</t>
    </r>
    <r>
      <rPr>
        <sz val="8"/>
        <color theme="1"/>
        <rFont val="Arial"/>
        <family val="2"/>
      </rPr>
      <t xml:space="preserve"> (anrechenbare Geschossfläche gemäss § 45 Erschliessungsfinanzierungsreglement)</t>
    </r>
  </si>
  <si>
    <r>
      <rPr>
        <b/>
        <sz val="11"/>
        <color theme="1"/>
        <rFont val="Arial"/>
        <family val="2"/>
      </rPr>
      <t>Gebäudegrundfläche übrige Bauten</t>
    </r>
    <r>
      <rPr>
        <sz val="8"/>
        <color theme="1"/>
        <rFont val="Arial"/>
        <family val="2"/>
      </rPr>
      <t xml:space="preserve"> (anrechenbare Geschossfläche gemäss § 45 Erschliessungsfinanzierungsreglement)</t>
    </r>
  </si>
  <si>
    <t>In die Kanalisation entwässerte Schwimmbassins</t>
  </si>
  <si>
    <t>Tiefe in m</t>
  </si>
  <si>
    <t>Nettoinhalt in m3</t>
  </si>
  <si>
    <t>Bezeichnung</t>
  </si>
  <si>
    <t>Schwimmbad</t>
  </si>
  <si>
    <t>Total Nettoinhalt Schwimmbassins</t>
  </si>
  <si>
    <t>Wasseranschlussgebühr</t>
  </si>
  <si>
    <t>Abwasseranschlussgebühr</t>
  </si>
  <si>
    <t>+ 7.70 % MWST</t>
  </si>
  <si>
    <t>Total Wasseranschlussgebühr exkl. MWST</t>
  </si>
  <si>
    <t>Total Wasseranschlussgebühr inkl. MWST</t>
  </si>
  <si>
    <t>+ 2.50 % MWST</t>
  </si>
  <si>
    <t>Dachfläche in Bach, Drainage usw.</t>
  </si>
  <si>
    <t>Dachfläche in Kanalisation</t>
  </si>
  <si>
    <t>Total Dachfläche</t>
  </si>
  <si>
    <t>Total Hartfläche</t>
  </si>
  <si>
    <t>Fläche in m2 / Volumen in m3</t>
  </si>
  <si>
    <t>Total Abwasseranschlussgebühr exkl. MWST</t>
  </si>
  <si>
    <t>Total Abwasseranschlussgebühr inkl. MWST</t>
  </si>
  <si>
    <t>Dachflächen Einleitung in Bach, Drainage, Sauberwasserablietung usw.</t>
  </si>
  <si>
    <t>Begrünte Dachfläche</t>
  </si>
  <si>
    <t>Anschlussgebühren</t>
  </si>
  <si>
    <t>Gebäudegrundfläche Wohnbauten</t>
  </si>
  <si>
    <t>Gebäudegrundfläche übrige Bauten</t>
  </si>
  <si>
    <t>Dachfläche in Bach</t>
  </si>
  <si>
    <t>In Kanalisation entwässerte Hartfläche</t>
  </si>
  <si>
    <t>- Variante 2: Restwasser Einleitung in Bach, Sauberwasserableitung usw.</t>
  </si>
  <si>
    <t>- Variante 1: Restwasser Versickerung oder oberflächliches Verlaufenlassen</t>
  </si>
  <si>
    <t>- Variante 3: Restwasser Einleitung in Kanalisation</t>
  </si>
  <si>
    <t>Berechnungsblatt</t>
  </si>
  <si>
    <t>Baubewilligungsgebühr und Anschlussgebühren</t>
  </si>
  <si>
    <t>Angaben zum Baugesuch</t>
  </si>
  <si>
    <t>Gebäudegrundflächen:</t>
  </si>
  <si>
    <t>Hartflächen:</t>
  </si>
  <si>
    <t>Dachflächen:</t>
  </si>
  <si>
    <t>Schwimmbad:</t>
  </si>
  <si>
    <t>Wohngebäude</t>
  </si>
  <si>
    <t>Übrige Gebäude</t>
  </si>
  <si>
    <t>Hartflächen</t>
  </si>
  <si>
    <t>Dachfläche in Versickerungsanlage</t>
  </si>
  <si>
    <t>Begrünte Dachfläche mit Versickerung</t>
  </si>
  <si>
    <t>Begrünte Dachfläche mit Einleitung Restwasser in Kanalisation</t>
  </si>
  <si>
    <t>Begrünte Dachfläche mit Einleitung Restwasser in Bach</t>
  </si>
  <si>
    <t>Ansatz pro m2 / m3</t>
  </si>
  <si>
    <t>30% von</t>
  </si>
  <si>
    <t xml:space="preserve">     Reduktion </t>
  </si>
  <si>
    <t>Flächenerhebung für Gebührenberechnung</t>
  </si>
  <si>
    <t>In Sickerschacht entwässerte Dachfläche</t>
  </si>
  <si>
    <t>Das Total der begrünten Dachfläche ist auf eine der folgenden Varianten zu übertragen:</t>
  </si>
  <si>
    <t>Variante 1: Restwasser Versickerung oder oberlächliches Verlaufenlassen</t>
  </si>
  <si>
    <t>Variante 2: Restwasser Einleitung in Bach, Sauberwasserleitung usw.</t>
  </si>
  <si>
    <t>Variante 3: Restwasser Einleitung in Kanalisation</t>
  </si>
  <si>
    <t>in m2</t>
  </si>
  <si>
    <t>in m3</t>
  </si>
  <si>
    <t>Die nachfolgenden Flächen werden von der Arbeitsmappe "Flächenerhebung" übernommen.</t>
  </si>
  <si>
    <t>Baubewilligungsgebühr, exkl. externe Kosten gemäss § 9 GebR-BNO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</si>
</sst>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10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quotePrefix="1" applyFont="1" applyBorder="1"/>
    <xf numFmtId="0" fontId="3" fillId="0" borderId="0" xfId="0" quotePrefix="1" applyFont="1"/>
    <xf numFmtId="0" fontId="7" fillId="0" borderId="0" xfId="0" applyFont="1"/>
    <xf numFmtId="0" fontId="4" fillId="0" borderId="2" xfId="0" applyFont="1" applyBorder="1" applyAlignment="1">
      <alignment vertical="center"/>
    </xf>
    <xf numFmtId="44" fontId="3" fillId="0" borderId="2" xfId="0" applyNumberFormat="1" applyFont="1" applyBorder="1"/>
    <xf numFmtId="44" fontId="3" fillId="0" borderId="2" xfId="1" applyFont="1" applyBorder="1" applyProtection="1"/>
    <xf numFmtId="10" fontId="3" fillId="0" borderId="2" xfId="0" applyNumberFormat="1" applyFont="1" applyBorder="1"/>
    <xf numFmtId="44" fontId="4" fillId="2" borderId="2" xfId="0" applyNumberFormat="1" applyFont="1" applyFill="1" applyBorder="1" applyAlignment="1">
      <alignment vertical="center"/>
    </xf>
    <xf numFmtId="0" fontId="4" fillId="0" borderId="0" xfId="0" applyFont="1"/>
    <xf numFmtId="2" fontId="3" fillId="0" borderId="2" xfId="0" applyNumberFormat="1" applyFont="1" applyBorder="1"/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4" fontId="3" fillId="0" borderId="2" xfId="1" applyFont="1" applyBorder="1" applyAlignment="1" applyProtection="1">
      <alignment vertical="center"/>
    </xf>
    <xf numFmtId="9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/>
    <xf numFmtId="44" fontId="3" fillId="3" borderId="3" xfId="1" applyFont="1" applyFill="1" applyBorder="1" applyAlignment="1" applyProtection="1">
      <alignment horizontal="left" vertical="center"/>
      <protection locked="0"/>
    </xf>
    <xf numFmtId="44" fontId="3" fillId="3" borderId="6" xfId="1" applyFont="1" applyFill="1" applyBorder="1" applyAlignment="1" applyProtection="1">
      <alignment horizontal="left" vertical="center"/>
      <protection locked="0"/>
    </xf>
    <xf numFmtId="44" fontId="3" fillId="3" borderId="4" xfId="1" applyFont="1" applyFill="1" applyBorder="1" applyAlignment="1" applyProtection="1">
      <alignment horizontal="left" vertical="center"/>
      <protection locked="0"/>
    </xf>
    <xf numFmtId="2" fontId="3" fillId="0" borderId="4" xfId="0" applyNumberFormat="1" applyFont="1" applyBorder="1"/>
    <xf numFmtId="0" fontId="11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/>
    <xf numFmtId="0" fontId="8" fillId="0" borderId="0" xfId="0" applyFont="1"/>
    <xf numFmtId="0" fontId="9" fillId="0" borderId="0" xfId="0" applyFont="1"/>
    <xf numFmtId="2" fontId="3" fillId="2" borderId="2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3" fillId="3" borderId="2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2" xfId="0" quotePrefix="1" applyFont="1" applyBorder="1"/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3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3" fillId="0" borderId="3" xfId="0" applyFont="1" applyBorder="1"/>
    <xf numFmtId="0" fontId="3" fillId="0" borderId="4" xfId="0" applyFont="1" applyBorder="1"/>
    <xf numFmtId="0" fontId="10" fillId="0" borderId="0" xfId="0" quotePrefix="1" applyFont="1"/>
    <xf numFmtId="0" fontId="3" fillId="3" borderId="2" xfId="0" applyFont="1" applyFill="1" applyBorder="1" applyProtection="1">
      <protection locked="0"/>
    </xf>
    <xf numFmtId="0" fontId="3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245090</xdr:colOff>
      <xdr:row>0</xdr:row>
      <xdr:rowOff>0</xdr:rowOff>
    </xdr:from>
    <xdr:to>
      <xdr:col>4</xdr:col>
      <xdr:colOff>1253418</xdr:colOff>
      <xdr:row>5</xdr:row>
      <xdr:rowOff>1360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B8FD314-B593-353E-5994-F77A56CC4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55" y="0"/>
          <a:ext cx="2317511" cy="91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2935-5C1E-47C2-AA22-991BDC79D61B}">
  <dimension ref="A1:E86"/>
  <sheetViews>
    <sheetView tabSelected="1" zoomScale="85" zoomScaleNormal="85" workbookViewId="0">
      <selection activeCell="B16" sqref="B16:E16"/>
    </sheetView>
  </sheetViews>
  <sheetFormatPr baseColWidth="10" defaultRowHeight="14.25" x14ac:dyDescent="0.2"/>
  <cols>
    <col min="1" max="5" width="19.7109375" style="2" customWidth="1"/>
    <col min="6" max="16384" width="11.42578125" style="2"/>
  </cols>
  <sheetData>
    <row r="1" spans="1:5" ht="15.75" x14ac:dyDescent="0.25">
      <c r="A1" s="27" t="s">
        <v>6</v>
      </c>
    </row>
    <row r="2" spans="1:5" x14ac:dyDescent="0.2">
      <c r="A2" s="2" t="s">
        <v>0</v>
      </c>
    </row>
    <row r="6" spans="1:5" x14ac:dyDescent="0.2">
      <c r="A6" s="28"/>
      <c r="B6" s="28"/>
      <c r="C6" s="28"/>
      <c r="D6" s="28"/>
      <c r="E6" s="28"/>
    </row>
    <row r="9" spans="1:5" ht="26.25" x14ac:dyDescent="0.4">
      <c r="A9" s="29" t="s">
        <v>50</v>
      </c>
    </row>
    <row r="10" spans="1:5" ht="25.5" x14ac:dyDescent="0.35">
      <c r="A10" s="30" t="s">
        <v>51</v>
      </c>
    </row>
    <row r="14" spans="1:5" ht="18" x14ac:dyDescent="0.25">
      <c r="A14" s="6" t="s">
        <v>52</v>
      </c>
    </row>
    <row r="16" spans="1:5" ht="20.100000000000001" customHeight="1" x14ac:dyDescent="0.2">
      <c r="A16" s="7" t="s">
        <v>4</v>
      </c>
      <c r="B16" s="44"/>
      <c r="C16" s="45"/>
      <c r="D16" s="45"/>
      <c r="E16" s="45"/>
    </row>
    <row r="17" spans="1:5" ht="20.100000000000001" customHeight="1" x14ac:dyDescent="0.2">
      <c r="A17" s="7" t="s">
        <v>1</v>
      </c>
      <c r="B17" s="44"/>
      <c r="C17" s="44"/>
      <c r="D17" s="44"/>
      <c r="E17" s="44"/>
    </row>
    <row r="18" spans="1:5" ht="20.100000000000001" customHeight="1" x14ac:dyDescent="0.2">
      <c r="A18" s="7" t="s">
        <v>2</v>
      </c>
      <c r="B18" s="44"/>
      <c r="C18" s="44"/>
      <c r="D18" s="44"/>
      <c r="E18" s="44"/>
    </row>
    <row r="19" spans="1:5" ht="20.100000000000001" customHeight="1" x14ac:dyDescent="0.2">
      <c r="A19" s="7" t="s">
        <v>3</v>
      </c>
      <c r="B19" s="44"/>
      <c r="C19" s="44"/>
      <c r="D19" s="44"/>
      <c r="E19" s="44"/>
    </row>
    <row r="20" spans="1:5" ht="20.100000000000001" customHeight="1" x14ac:dyDescent="0.2">
      <c r="A20" s="7" t="s">
        <v>5</v>
      </c>
      <c r="B20" s="21">
        <v>0</v>
      </c>
      <c r="C20" s="22"/>
      <c r="D20" s="22"/>
      <c r="E20" s="23"/>
    </row>
    <row r="21" spans="1:5" ht="20.100000000000001" customHeight="1" x14ac:dyDescent="0.2"/>
    <row r="22" spans="1:5" ht="20.100000000000001" customHeight="1" x14ac:dyDescent="0.2">
      <c r="A22" s="25" t="s">
        <v>75</v>
      </c>
    </row>
    <row r="23" spans="1:5" ht="9.75" customHeight="1" x14ac:dyDescent="0.2"/>
    <row r="24" spans="1:5" ht="20.100000000000001" customHeight="1" x14ac:dyDescent="0.25">
      <c r="A24" s="1" t="s">
        <v>53</v>
      </c>
      <c r="E24" s="2" t="s">
        <v>73</v>
      </c>
    </row>
    <row r="25" spans="1:5" ht="20.100000000000001" customHeight="1" x14ac:dyDescent="0.2">
      <c r="A25" s="35" t="s">
        <v>43</v>
      </c>
      <c r="B25" s="35"/>
      <c r="C25" s="35"/>
      <c r="D25" s="35"/>
      <c r="E25" s="13">
        <f>Flächenerhebung!E14</f>
        <v>0</v>
      </c>
    </row>
    <row r="26" spans="1:5" ht="20.100000000000001" customHeight="1" x14ac:dyDescent="0.2">
      <c r="A26" s="35" t="s">
        <v>44</v>
      </c>
      <c r="B26" s="35"/>
      <c r="C26" s="35"/>
      <c r="D26" s="35"/>
      <c r="E26" s="13">
        <f>Flächenerhebung!E25</f>
        <v>0</v>
      </c>
    </row>
    <row r="27" spans="1:5" ht="20.100000000000001" customHeight="1" x14ac:dyDescent="0.2"/>
    <row r="28" spans="1:5" ht="20.100000000000001" customHeight="1" x14ac:dyDescent="0.25">
      <c r="A28" s="1" t="s">
        <v>54</v>
      </c>
      <c r="E28" s="2" t="s">
        <v>73</v>
      </c>
    </row>
    <row r="29" spans="1:5" ht="20.100000000000001" customHeight="1" x14ac:dyDescent="0.2">
      <c r="A29" s="35" t="s">
        <v>46</v>
      </c>
      <c r="B29" s="35"/>
      <c r="C29" s="35"/>
      <c r="D29" s="35"/>
      <c r="E29" s="13">
        <f>Flächenerhebung!E86</f>
        <v>0</v>
      </c>
    </row>
    <row r="30" spans="1:5" ht="20.100000000000001" customHeight="1" x14ac:dyDescent="0.2"/>
    <row r="31" spans="1:5" ht="20.100000000000001" customHeight="1" x14ac:dyDescent="0.25">
      <c r="A31" s="1" t="s">
        <v>55</v>
      </c>
      <c r="E31" s="2" t="s">
        <v>73</v>
      </c>
    </row>
    <row r="32" spans="1:5" ht="20.100000000000001" customHeight="1" x14ac:dyDescent="0.2">
      <c r="A32" s="35" t="s">
        <v>60</v>
      </c>
      <c r="B32" s="35"/>
      <c r="C32" s="35"/>
      <c r="D32" s="35"/>
      <c r="E32" s="13">
        <f>Flächenerhebung!E36</f>
        <v>0</v>
      </c>
    </row>
    <row r="33" spans="1:5" ht="20.100000000000001" customHeight="1" x14ac:dyDescent="0.2">
      <c r="A33" s="35" t="s">
        <v>34</v>
      </c>
      <c r="B33" s="35"/>
      <c r="C33" s="35"/>
      <c r="D33" s="35"/>
      <c r="E33" s="24">
        <f>Flächenerhebung!E47</f>
        <v>0</v>
      </c>
    </row>
    <row r="34" spans="1:5" ht="20.100000000000001" customHeight="1" x14ac:dyDescent="0.2">
      <c r="A34" s="35" t="s">
        <v>45</v>
      </c>
      <c r="B34" s="35"/>
      <c r="C34" s="35"/>
      <c r="D34" s="35"/>
      <c r="E34" s="13">
        <f>Flächenerhebung!E58</f>
        <v>0</v>
      </c>
    </row>
    <row r="35" spans="1:5" ht="20.100000000000001" customHeight="1" x14ac:dyDescent="0.2">
      <c r="A35" s="35" t="s">
        <v>41</v>
      </c>
      <c r="B35" s="35"/>
      <c r="C35" s="35"/>
      <c r="D35" s="35"/>
    </row>
    <row r="36" spans="1:5" ht="20.100000000000001" customHeight="1" x14ac:dyDescent="0.2">
      <c r="A36" s="36" t="s">
        <v>48</v>
      </c>
      <c r="B36" s="36"/>
      <c r="C36" s="36"/>
      <c r="D36" s="36"/>
      <c r="E36" s="13">
        <f>Flächenerhebung!E72</f>
        <v>0</v>
      </c>
    </row>
    <row r="37" spans="1:5" ht="20.100000000000001" customHeight="1" x14ac:dyDescent="0.2">
      <c r="A37" s="4" t="s">
        <v>47</v>
      </c>
      <c r="B37" s="3"/>
      <c r="C37" s="3"/>
      <c r="D37" s="3"/>
      <c r="E37" s="24">
        <f>Flächenerhebung!E73</f>
        <v>0</v>
      </c>
    </row>
    <row r="38" spans="1:5" ht="20.100000000000001" customHeight="1" x14ac:dyDescent="0.2">
      <c r="A38" s="36" t="s">
        <v>49</v>
      </c>
      <c r="B38" s="36"/>
      <c r="C38" s="36"/>
      <c r="D38" s="36"/>
      <c r="E38" s="24">
        <f>Flächenerhebung!E74</f>
        <v>0</v>
      </c>
    </row>
    <row r="39" spans="1:5" ht="20.100000000000001" customHeight="1" x14ac:dyDescent="0.2">
      <c r="A39" s="5"/>
      <c r="B39" s="5"/>
      <c r="C39" s="5"/>
      <c r="D39" s="5"/>
    </row>
    <row r="40" spans="1:5" ht="20.100000000000001" customHeight="1" x14ac:dyDescent="0.25">
      <c r="A40" s="48" t="s">
        <v>56</v>
      </c>
      <c r="B40" s="48"/>
      <c r="C40" s="48"/>
      <c r="D40" s="48"/>
      <c r="E40" s="2" t="s">
        <v>74</v>
      </c>
    </row>
    <row r="41" spans="1:5" ht="20.100000000000001" customHeight="1" x14ac:dyDescent="0.2">
      <c r="A41" s="36" t="s">
        <v>56</v>
      </c>
      <c r="B41" s="36"/>
      <c r="C41" s="36"/>
      <c r="D41" s="36"/>
      <c r="E41" s="13">
        <f>Flächenerhebung!E93</f>
        <v>0</v>
      </c>
    </row>
    <row r="42" spans="1:5" x14ac:dyDescent="0.2">
      <c r="A42" s="5"/>
    </row>
    <row r="43" spans="1:5" ht="18" x14ac:dyDescent="0.25">
      <c r="A43" s="6" t="s">
        <v>76</v>
      </c>
    </row>
    <row r="44" spans="1:5" ht="9.9499999999999993" customHeight="1" x14ac:dyDescent="0.2"/>
    <row r="45" spans="1:5" s="26" customFormat="1" ht="20.100000000000001" customHeight="1" x14ac:dyDescent="0.25">
      <c r="A45" s="7" t="s">
        <v>5</v>
      </c>
      <c r="B45" s="7" t="s">
        <v>7</v>
      </c>
      <c r="C45" s="7" t="s">
        <v>8</v>
      </c>
      <c r="D45" s="7" t="s">
        <v>9</v>
      </c>
      <c r="E45" s="7" t="s">
        <v>10</v>
      </c>
    </row>
    <row r="46" spans="1:5" x14ac:dyDescent="0.2">
      <c r="A46" s="8">
        <f>B20-A50-A49-A48-A47</f>
        <v>0</v>
      </c>
      <c r="B46" s="9">
        <v>0</v>
      </c>
      <c r="C46" s="9">
        <v>25000</v>
      </c>
      <c r="D46" s="9">
        <v>500</v>
      </c>
      <c r="E46" s="9">
        <f>IF(B20&lt;25001,500,500)</f>
        <v>500</v>
      </c>
    </row>
    <row r="47" spans="1:5" x14ac:dyDescent="0.2">
      <c r="A47" s="9">
        <f>IF(($B$20-$A$50-$A$49-$A$48-$B$47+1)&lt;0,0,($B$20-$A$50-$A$49-$A$48-$B$47+1))</f>
        <v>0</v>
      </c>
      <c r="B47" s="9">
        <v>25001</v>
      </c>
      <c r="C47" s="9">
        <v>100000</v>
      </c>
      <c r="D47" s="10">
        <v>6.0000000000000001E-3</v>
      </c>
      <c r="E47" s="9">
        <f>A47*D47</f>
        <v>0</v>
      </c>
    </row>
    <row r="48" spans="1:5" x14ac:dyDescent="0.2">
      <c r="A48" s="9">
        <f>IF(($B$20-$A$50-$A$49-$B$48+1)&lt;0,0,($B$20-$A$50-$A$49-$B$48+1))</f>
        <v>0</v>
      </c>
      <c r="B48" s="9">
        <v>100001</v>
      </c>
      <c r="C48" s="9">
        <v>1000000</v>
      </c>
      <c r="D48" s="10">
        <v>4.0000000000000001E-3</v>
      </c>
      <c r="E48" s="9">
        <f>A48*D48</f>
        <v>0</v>
      </c>
    </row>
    <row r="49" spans="1:5" x14ac:dyDescent="0.2">
      <c r="A49" s="9">
        <f>IF(($B$20-$A$50-$B$49+1)&lt;0,0,($B$20-$A$50-$B$49+1))</f>
        <v>0</v>
      </c>
      <c r="B49" s="9">
        <v>1000001</v>
      </c>
      <c r="C49" s="9">
        <v>5000000</v>
      </c>
      <c r="D49" s="10">
        <v>2E-3</v>
      </c>
      <c r="E49" s="9">
        <f>A49*D49</f>
        <v>0</v>
      </c>
    </row>
    <row r="50" spans="1:5" x14ac:dyDescent="0.2">
      <c r="A50" s="9">
        <f>IF(($B$20-$B$50+1)&lt;0,0,($B$20-$B$50+1))</f>
        <v>0</v>
      </c>
      <c r="B50" s="9">
        <v>5000001</v>
      </c>
      <c r="C50" s="9"/>
      <c r="D50" s="10">
        <v>1E-3</v>
      </c>
      <c r="E50" s="9">
        <f>A50*D50</f>
        <v>0</v>
      </c>
    </row>
    <row r="51" spans="1:5" s="26" customFormat="1" ht="20.100000000000001" customHeight="1" x14ac:dyDescent="0.25">
      <c r="A51" s="37" t="s">
        <v>11</v>
      </c>
      <c r="B51" s="38"/>
      <c r="C51" s="38"/>
      <c r="D51" s="38"/>
      <c r="E51" s="11">
        <f>SUM(E46:E50)</f>
        <v>500</v>
      </c>
    </row>
    <row r="55" spans="1:5" ht="18" x14ac:dyDescent="0.25">
      <c r="A55" s="6" t="s">
        <v>42</v>
      </c>
    </row>
    <row r="57" spans="1:5" ht="15" x14ac:dyDescent="0.25">
      <c r="A57" s="43" t="s">
        <v>27</v>
      </c>
      <c r="B57" s="43"/>
      <c r="C57" s="41" t="s">
        <v>37</v>
      </c>
      <c r="D57" s="42" t="s">
        <v>64</v>
      </c>
      <c r="E57" s="42" t="s">
        <v>10</v>
      </c>
    </row>
    <row r="58" spans="1:5" x14ac:dyDescent="0.2">
      <c r="C58" s="41"/>
      <c r="D58" s="42"/>
      <c r="E58" s="42"/>
    </row>
    <row r="59" spans="1:5" x14ac:dyDescent="0.2">
      <c r="A59" s="35" t="s">
        <v>57</v>
      </c>
      <c r="B59" s="35"/>
      <c r="C59" s="13">
        <f>E25</f>
        <v>0</v>
      </c>
      <c r="D59" s="9">
        <v>30</v>
      </c>
      <c r="E59" s="9">
        <f>ROUND(C59*D59*2,1)/2</f>
        <v>0</v>
      </c>
    </row>
    <row r="60" spans="1:5" x14ac:dyDescent="0.2">
      <c r="A60" s="46" t="s">
        <v>58</v>
      </c>
      <c r="B60" s="47"/>
      <c r="C60" s="13">
        <f>E26</f>
        <v>0</v>
      </c>
      <c r="D60" s="9">
        <v>30</v>
      </c>
      <c r="E60" s="9">
        <f t="shared" ref="E60:E61" si="0">ROUND(C60*D60*2,1)/2</f>
        <v>0</v>
      </c>
    </row>
    <row r="61" spans="1:5" x14ac:dyDescent="0.2">
      <c r="A61" s="35" t="s">
        <v>25</v>
      </c>
      <c r="B61" s="35"/>
      <c r="C61" s="13">
        <f>Flächenerhebung!E93</f>
        <v>0</v>
      </c>
      <c r="D61" s="9">
        <v>30</v>
      </c>
      <c r="E61" s="9">
        <f t="shared" si="0"/>
        <v>0</v>
      </c>
    </row>
    <row r="62" spans="1:5" x14ac:dyDescent="0.2">
      <c r="A62" s="35" t="s">
        <v>30</v>
      </c>
      <c r="B62" s="35"/>
      <c r="C62" s="35"/>
      <c r="D62" s="35"/>
      <c r="E62" s="8">
        <f>SUM(E59:E61)</f>
        <v>0</v>
      </c>
    </row>
    <row r="63" spans="1:5" x14ac:dyDescent="0.2">
      <c r="A63" s="36" t="s">
        <v>32</v>
      </c>
      <c r="B63" s="36"/>
      <c r="C63" s="36"/>
      <c r="D63" s="36"/>
      <c r="E63" s="8">
        <f>ROUND(E62*2.5/100*2,1)/2</f>
        <v>0</v>
      </c>
    </row>
    <row r="64" spans="1:5" s="26" customFormat="1" ht="20.100000000000001" customHeight="1" x14ac:dyDescent="0.25">
      <c r="A64" s="37" t="s">
        <v>31</v>
      </c>
      <c r="B64" s="37"/>
      <c r="C64" s="37"/>
      <c r="D64" s="37"/>
      <c r="E64" s="11">
        <f>SUM(E62:E63)</f>
        <v>0</v>
      </c>
    </row>
    <row r="71" spans="1:5" ht="28.5" x14ac:dyDescent="0.2">
      <c r="A71" s="14" t="s">
        <v>28</v>
      </c>
      <c r="B71" s="14"/>
      <c r="C71" s="15" t="s">
        <v>37</v>
      </c>
      <c r="D71" s="16" t="s">
        <v>64</v>
      </c>
      <c r="E71" s="16" t="s">
        <v>10</v>
      </c>
    </row>
    <row r="72" spans="1:5" x14ac:dyDescent="0.2">
      <c r="A72" s="35" t="s">
        <v>57</v>
      </c>
      <c r="B72" s="35"/>
      <c r="C72" s="3">
        <f>E25</f>
        <v>0</v>
      </c>
      <c r="D72" s="9">
        <v>55</v>
      </c>
      <c r="E72" s="9">
        <f>ROUND(C72*D72*2,1)/2</f>
        <v>0</v>
      </c>
    </row>
    <row r="73" spans="1:5" x14ac:dyDescent="0.2">
      <c r="A73" s="35" t="s">
        <v>58</v>
      </c>
      <c r="B73" s="35"/>
      <c r="C73" s="3">
        <f>E26</f>
        <v>0</v>
      </c>
      <c r="D73" s="9">
        <v>45</v>
      </c>
      <c r="E73" s="9">
        <f t="shared" ref="E73:E83" si="1">ROUND(C73*D73*2,1)/2</f>
        <v>0</v>
      </c>
    </row>
    <row r="74" spans="1:5" x14ac:dyDescent="0.2">
      <c r="A74" s="35" t="s">
        <v>59</v>
      </c>
      <c r="B74" s="35"/>
      <c r="C74" s="3">
        <f>E29</f>
        <v>0</v>
      </c>
      <c r="D74" s="9">
        <v>55</v>
      </c>
      <c r="E74" s="9">
        <f t="shared" si="1"/>
        <v>0</v>
      </c>
    </row>
    <row r="75" spans="1:5" x14ac:dyDescent="0.2">
      <c r="A75" s="35" t="s">
        <v>60</v>
      </c>
      <c r="B75" s="35"/>
      <c r="C75" s="3">
        <f>E32</f>
        <v>0</v>
      </c>
      <c r="D75" s="9">
        <v>0</v>
      </c>
      <c r="E75" s="9">
        <f t="shared" si="1"/>
        <v>0</v>
      </c>
    </row>
    <row r="76" spans="1:5" x14ac:dyDescent="0.2">
      <c r="A76" s="35" t="s">
        <v>34</v>
      </c>
      <c r="B76" s="35"/>
      <c r="C76" s="3">
        <f>E33</f>
        <v>0</v>
      </c>
      <c r="D76" s="9">
        <v>55</v>
      </c>
      <c r="E76" s="9">
        <f t="shared" si="1"/>
        <v>0</v>
      </c>
    </row>
    <row r="77" spans="1:5" x14ac:dyDescent="0.2">
      <c r="A77" s="35" t="s">
        <v>33</v>
      </c>
      <c r="B77" s="35"/>
      <c r="C77" s="3">
        <f>E34</f>
        <v>0</v>
      </c>
      <c r="D77" s="9">
        <v>20</v>
      </c>
      <c r="E77" s="9">
        <f t="shared" si="1"/>
        <v>0</v>
      </c>
    </row>
    <row r="78" spans="1:5" x14ac:dyDescent="0.2">
      <c r="A78" s="35" t="s">
        <v>61</v>
      </c>
      <c r="B78" s="35"/>
      <c r="C78" s="3">
        <f>E36</f>
        <v>0</v>
      </c>
      <c r="D78" s="9">
        <v>0</v>
      </c>
      <c r="E78" s="9">
        <f t="shared" si="1"/>
        <v>0</v>
      </c>
    </row>
    <row r="79" spans="1:5" ht="30" customHeight="1" x14ac:dyDescent="0.25">
      <c r="A79" s="39" t="s">
        <v>63</v>
      </c>
      <c r="B79" s="40"/>
      <c r="C79" s="17">
        <f>E37</f>
        <v>0</v>
      </c>
      <c r="D79" s="18">
        <v>20</v>
      </c>
      <c r="E79" s="18">
        <f t="shared" si="1"/>
        <v>0</v>
      </c>
    </row>
    <row r="80" spans="1:5" x14ac:dyDescent="0.2">
      <c r="A80" s="35" t="s">
        <v>66</v>
      </c>
      <c r="B80" s="35"/>
      <c r="C80" s="19" t="s">
        <v>65</v>
      </c>
      <c r="D80" s="8">
        <f>E79</f>
        <v>0</v>
      </c>
      <c r="E80" s="9">
        <f>ROUND(D80*-0.3*2,1)/2</f>
        <v>0</v>
      </c>
    </row>
    <row r="81" spans="1:5" ht="30" customHeight="1" x14ac:dyDescent="0.25">
      <c r="A81" s="39" t="s">
        <v>62</v>
      </c>
      <c r="B81" s="40"/>
      <c r="C81" s="17">
        <f>E38</f>
        <v>0</v>
      </c>
      <c r="D81" s="18">
        <v>55</v>
      </c>
      <c r="E81" s="18">
        <f>E37</f>
        <v>0</v>
      </c>
    </row>
    <row r="82" spans="1:5" x14ac:dyDescent="0.2">
      <c r="A82" s="35" t="s">
        <v>66</v>
      </c>
      <c r="B82" s="35"/>
      <c r="C82" s="19" t="s">
        <v>65</v>
      </c>
      <c r="D82" s="8">
        <f>E81</f>
        <v>0</v>
      </c>
      <c r="E82" s="9">
        <f>ROUND(E81*-0.3*2,1)/2</f>
        <v>0</v>
      </c>
    </row>
    <row r="83" spans="1:5" x14ac:dyDescent="0.2">
      <c r="A83" s="35" t="s">
        <v>25</v>
      </c>
      <c r="B83" s="35"/>
      <c r="C83" s="20">
        <f>E41</f>
        <v>0</v>
      </c>
      <c r="D83" s="9">
        <v>25</v>
      </c>
      <c r="E83" s="9">
        <f t="shared" si="1"/>
        <v>0</v>
      </c>
    </row>
    <row r="84" spans="1:5" x14ac:dyDescent="0.2">
      <c r="A84" s="35" t="s">
        <v>38</v>
      </c>
      <c r="B84" s="35"/>
      <c r="C84" s="35"/>
      <c r="D84" s="35"/>
      <c r="E84" s="9">
        <f>SUM(E72:E83)</f>
        <v>0</v>
      </c>
    </row>
    <row r="85" spans="1:5" x14ac:dyDescent="0.2">
      <c r="A85" s="36" t="s">
        <v>29</v>
      </c>
      <c r="B85" s="36"/>
      <c r="C85" s="36"/>
      <c r="D85" s="36"/>
      <c r="E85" s="9">
        <f>ROUND(E84*0.077*2,1)/2</f>
        <v>0</v>
      </c>
    </row>
    <row r="86" spans="1:5" s="26" customFormat="1" ht="20.100000000000001" customHeight="1" x14ac:dyDescent="0.25">
      <c r="A86" s="37" t="s">
        <v>39</v>
      </c>
      <c r="B86" s="38"/>
      <c r="C86" s="38"/>
      <c r="D86" s="38"/>
      <c r="E86" s="11">
        <f>E84+E85</f>
        <v>0</v>
      </c>
    </row>
  </sheetData>
  <sheetProtection selectLockedCells="1" selectUnlockedCells="1"/>
  <mergeCells count="41">
    <mergeCell ref="A41:D41"/>
    <mergeCell ref="A60:B60"/>
    <mergeCell ref="A32:D32"/>
    <mergeCell ref="A72:B72"/>
    <mergeCell ref="A26:D26"/>
    <mergeCell ref="A29:D29"/>
    <mergeCell ref="A33:D33"/>
    <mergeCell ref="A34:D34"/>
    <mergeCell ref="A40:D40"/>
    <mergeCell ref="A38:D38"/>
    <mergeCell ref="A36:D36"/>
    <mergeCell ref="A35:D35"/>
    <mergeCell ref="A51:D51"/>
    <mergeCell ref="B16:E16"/>
    <mergeCell ref="B17:E17"/>
    <mergeCell ref="B18:E18"/>
    <mergeCell ref="B19:E19"/>
    <mergeCell ref="A25:D25"/>
    <mergeCell ref="A73:B73"/>
    <mergeCell ref="C57:C58"/>
    <mergeCell ref="D57:D58"/>
    <mergeCell ref="E57:E58"/>
    <mergeCell ref="A59:B59"/>
    <mergeCell ref="A61:B61"/>
    <mergeCell ref="A62:D62"/>
    <mergeCell ref="A63:D63"/>
    <mergeCell ref="A64:D64"/>
    <mergeCell ref="A57:B57"/>
    <mergeCell ref="A74:B74"/>
    <mergeCell ref="A80:B80"/>
    <mergeCell ref="A81:B81"/>
    <mergeCell ref="A82:B82"/>
    <mergeCell ref="A83:B83"/>
    <mergeCell ref="A75:B75"/>
    <mergeCell ref="A84:D84"/>
    <mergeCell ref="A85:D85"/>
    <mergeCell ref="A86:D86"/>
    <mergeCell ref="A76:B76"/>
    <mergeCell ref="A77:B77"/>
    <mergeCell ref="A78:B78"/>
    <mergeCell ref="A79:B79"/>
  </mergeCells>
  <pageMargins left="0.25" right="0.25" top="0.75" bottom="0.75" header="0.3" footer="0.3"/>
  <pageSetup paperSize="9" orientation="portrait" r:id="rId1"/>
  <ignoredErrors>
    <ignoredError sqref="E25:E26 E29 E32:E34 E36:E38 E41 E46:E50 A46:A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B6B7-D0D0-4E3F-8F48-118BFF51B22A}">
  <dimension ref="A2:E93"/>
  <sheetViews>
    <sheetView workbookViewId="0">
      <selection activeCell="C23" sqref="C23"/>
    </sheetView>
  </sheetViews>
  <sheetFormatPr baseColWidth="10" defaultRowHeight="14.25" x14ac:dyDescent="0.2"/>
  <cols>
    <col min="1" max="5" width="19.7109375" style="2" customWidth="1"/>
    <col min="6" max="16384" width="11.42578125" style="2"/>
  </cols>
  <sheetData>
    <row r="2" spans="1:5" ht="26.25" x14ac:dyDescent="0.4">
      <c r="A2" s="29" t="s">
        <v>67</v>
      </c>
    </row>
    <row r="5" spans="1:5" ht="20.100000000000001" customHeight="1" x14ac:dyDescent="0.25">
      <c r="A5" s="2" t="s">
        <v>19</v>
      </c>
    </row>
    <row r="6" spans="1:5" ht="9.9499999999999993" customHeight="1" x14ac:dyDescent="0.2"/>
    <row r="7" spans="1:5" s="26" customFormat="1" ht="20.100000000000001" customHeight="1" x14ac:dyDescent="0.25">
      <c r="A7" s="51" t="s">
        <v>14</v>
      </c>
      <c r="B7" s="52"/>
      <c r="C7" s="7" t="s">
        <v>13</v>
      </c>
      <c r="D7" s="7" t="s">
        <v>12</v>
      </c>
      <c r="E7" s="7" t="s">
        <v>16</v>
      </c>
    </row>
    <row r="8" spans="1:5" x14ac:dyDescent="0.2">
      <c r="A8" s="49"/>
      <c r="B8" s="49"/>
      <c r="C8" s="34"/>
      <c r="D8" s="34"/>
      <c r="E8" s="13">
        <f>C8*D8</f>
        <v>0</v>
      </c>
    </row>
    <row r="9" spans="1:5" x14ac:dyDescent="0.2">
      <c r="A9" s="53"/>
      <c r="B9" s="54"/>
      <c r="C9" s="34"/>
      <c r="D9" s="34"/>
      <c r="E9" s="13">
        <f t="shared" ref="E9:E13" si="0">C9*D9</f>
        <v>0</v>
      </c>
    </row>
    <row r="10" spans="1:5" x14ac:dyDescent="0.2">
      <c r="A10" s="49"/>
      <c r="B10" s="49"/>
      <c r="C10" s="34"/>
      <c r="D10" s="34"/>
      <c r="E10" s="13">
        <f t="shared" si="0"/>
        <v>0</v>
      </c>
    </row>
    <row r="11" spans="1:5" x14ac:dyDescent="0.2">
      <c r="A11" s="49"/>
      <c r="B11" s="49"/>
      <c r="C11" s="34"/>
      <c r="D11" s="34"/>
      <c r="E11" s="13">
        <f t="shared" si="0"/>
        <v>0</v>
      </c>
    </row>
    <row r="12" spans="1:5" x14ac:dyDescent="0.2">
      <c r="A12" s="49"/>
      <c r="B12" s="49"/>
      <c r="C12" s="34"/>
      <c r="D12" s="34"/>
      <c r="E12" s="13">
        <f t="shared" si="0"/>
        <v>0</v>
      </c>
    </row>
    <row r="13" spans="1:5" x14ac:dyDescent="0.2">
      <c r="A13" s="49"/>
      <c r="B13" s="49"/>
      <c r="C13" s="34"/>
      <c r="D13" s="34"/>
      <c r="E13" s="13">
        <f t="shared" si="0"/>
        <v>0</v>
      </c>
    </row>
    <row r="14" spans="1:5" s="26" customFormat="1" ht="20.100000000000001" customHeight="1" x14ac:dyDescent="0.25">
      <c r="A14" s="37" t="s">
        <v>15</v>
      </c>
      <c r="B14" s="50"/>
      <c r="C14" s="50"/>
      <c r="D14" s="50"/>
      <c r="E14" s="32">
        <f>SUM(E8:E13)</f>
        <v>0</v>
      </c>
    </row>
    <row r="17" spans="1:5" ht="20.100000000000001" customHeight="1" x14ac:dyDescent="0.25">
      <c r="A17" s="2" t="s">
        <v>20</v>
      </c>
    </row>
    <row r="18" spans="1:5" ht="9.9499999999999993" customHeight="1" x14ac:dyDescent="0.2"/>
    <row r="19" spans="1:5" s="26" customFormat="1" ht="20.100000000000001" customHeight="1" x14ac:dyDescent="0.25">
      <c r="A19" s="51" t="s">
        <v>14</v>
      </c>
      <c r="B19" s="52"/>
      <c r="C19" s="7" t="s">
        <v>13</v>
      </c>
      <c r="D19" s="7" t="s">
        <v>12</v>
      </c>
      <c r="E19" s="7" t="s">
        <v>16</v>
      </c>
    </row>
    <row r="20" spans="1:5" x14ac:dyDescent="0.2">
      <c r="A20" s="49"/>
      <c r="B20" s="49"/>
      <c r="C20" s="34"/>
      <c r="D20" s="34"/>
      <c r="E20" s="13">
        <f>C20*D20</f>
        <v>0</v>
      </c>
    </row>
    <row r="21" spans="1:5" x14ac:dyDescent="0.2">
      <c r="A21" s="49"/>
      <c r="B21" s="49"/>
      <c r="C21" s="34"/>
      <c r="D21" s="34"/>
      <c r="E21" s="13">
        <f>C21*D21</f>
        <v>0</v>
      </c>
    </row>
    <row r="22" spans="1:5" x14ac:dyDescent="0.2">
      <c r="A22" s="49"/>
      <c r="B22" s="49"/>
      <c r="C22" s="34"/>
      <c r="D22" s="34"/>
      <c r="E22" s="13">
        <f>C22*D22</f>
        <v>0</v>
      </c>
    </row>
    <row r="23" spans="1:5" x14ac:dyDescent="0.2">
      <c r="A23" s="49"/>
      <c r="B23" s="49"/>
      <c r="C23" s="34"/>
      <c r="D23" s="34"/>
      <c r="E23" s="13">
        <f>C23*D23</f>
        <v>0</v>
      </c>
    </row>
    <row r="24" spans="1:5" x14ac:dyDescent="0.2">
      <c r="A24" s="49"/>
      <c r="B24" s="49"/>
      <c r="C24" s="34"/>
      <c r="D24" s="34"/>
      <c r="E24" s="13">
        <f>C24*D24</f>
        <v>0</v>
      </c>
    </row>
    <row r="25" spans="1:5" s="26" customFormat="1" ht="20.100000000000001" customHeight="1" x14ac:dyDescent="0.25">
      <c r="A25" s="37" t="s">
        <v>15</v>
      </c>
      <c r="B25" s="50"/>
      <c r="C25" s="50"/>
      <c r="D25" s="50"/>
      <c r="E25" s="32">
        <f>SUM(E20:E24)</f>
        <v>0</v>
      </c>
    </row>
    <row r="28" spans="1:5" ht="20.100000000000001" customHeight="1" x14ac:dyDescent="0.25">
      <c r="A28" s="12" t="s">
        <v>68</v>
      </c>
    </row>
    <row r="29" spans="1:5" ht="9.9499999999999993" customHeight="1" x14ac:dyDescent="0.2"/>
    <row r="30" spans="1:5" s="26" customFormat="1" ht="20.100000000000001" customHeight="1" x14ac:dyDescent="0.25">
      <c r="A30" s="51" t="s">
        <v>14</v>
      </c>
      <c r="B30" s="52"/>
      <c r="C30" s="7" t="s">
        <v>13</v>
      </c>
      <c r="D30" s="7" t="s">
        <v>12</v>
      </c>
      <c r="E30" s="7" t="s">
        <v>16</v>
      </c>
    </row>
    <row r="31" spans="1:5" x14ac:dyDescent="0.2">
      <c r="A31" s="49"/>
      <c r="B31" s="49"/>
      <c r="C31" s="34"/>
      <c r="D31" s="34"/>
      <c r="E31" s="13">
        <f>C31*D31</f>
        <v>0</v>
      </c>
    </row>
    <row r="32" spans="1:5" x14ac:dyDescent="0.2">
      <c r="A32" s="49"/>
      <c r="B32" s="49"/>
      <c r="C32" s="34"/>
      <c r="D32" s="34"/>
      <c r="E32" s="13">
        <f>C32*D32</f>
        <v>0</v>
      </c>
    </row>
    <row r="33" spans="1:5" x14ac:dyDescent="0.2">
      <c r="A33" s="49"/>
      <c r="B33" s="49"/>
      <c r="C33" s="34"/>
      <c r="D33" s="34"/>
      <c r="E33" s="13">
        <f>C33*D33</f>
        <v>0</v>
      </c>
    </row>
    <row r="34" spans="1:5" x14ac:dyDescent="0.2">
      <c r="A34" s="49"/>
      <c r="B34" s="49"/>
      <c r="C34" s="34"/>
      <c r="D34" s="34"/>
      <c r="E34" s="13">
        <f>C34*D34</f>
        <v>0</v>
      </c>
    </row>
    <row r="35" spans="1:5" x14ac:dyDescent="0.2">
      <c r="A35" s="49"/>
      <c r="B35" s="49"/>
      <c r="C35" s="34"/>
      <c r="D35" s="34"/>
      <c r="E35" s="13">
        <f>C35*D35</f>
        <v>0</v>
      </c>
    </row>
    <row r="36" spans="1:5" s="26" customFormat="1" ht="20.100000000000001" customHeight="1" x14ac:dyDescent="0.25">
      <c r="A36" s="37" t="s">
        <v>35</v>
      </c>
      <c r="B36" s="50"/>
      <c r="C36" s="50"/>
      <c r="D36" s="50"/>
      <c r="E36" s="32">
        <f>SUM(E31:E35)</f>
        <v>0</v>
      </c>
    </row>
    <row r="39" spans="1:5" ht="20.100000000000001" customHeight="1" x14ac:dyDescent="0.25">
      <c r="A39" s="12" t="s">
        <v>18</v>
      </c>
    </row>
    <row r="40" spans="1:5" ht="9.9499999999999993" customHeight="1" x14ac:dyDescent="0.2"/>
    <row r="41" spans="1:5" s="26" customFormat="1" ht="20.100000000000001" customHeight="1" x14ac:dyDescent="0.25">
      <c r="A41" s="51" t="s">
        <v>14</v>
      </c>
      <c r="B41" s="52"/>
      <c r="C41" s="7" t="s">
        <v>13</v>
      </c>
      <c r="D41" s="7" t="s">
        <v>12</v>
      </c>
      <c r="E41" s="7" t="s">
        <v>16</v>
      </c>
    </row>
    <row r="42" spans="1:5" x14ac:dyDescent="0.2">
      <c r="A42" s="49"/>
      <c r="B42" s="49"/>
      <c r="C42" s="34"/>
      <c r="D42" s="34"/>
      <c r="E42" s="13">
        <f>C42*D42</f>
        <v>0</v>
      </c>
    </row>
    <row r="43" spans="1:5" x14ac:dyDescent="0.2">
      <c r="A43" s="49"/>
      <c r="B43" s="49"/>
      <c r="C43" s="34"/>
      <c r="D43" s="34"/>
      <c r="E43" s="13">
        <f>C43*D43</f>
        <v>0</v>
      </c>
    </row>
    <row r="44" spans="1:5" x14ac:dyDescent="0.2">
      <c r="A44" s="49"/>
      <c r="B44" s="49"/>
      <c r="C44" s="34"/>
      <c r="D44" s="34"/>
      <c r="E44" s="13">
        <f>C44*D44</f>
        <v>0</v>
      </c>
    </row>
    <row r="45" spans="1:5" x14ac:dyDescent="0.2">
      <c r="A45" s="49"/>
      <c r="B45" s="49"/>
      <c r="C45" s="34"/>
      <c r="D45" s="34"/>
      <c r="E45" s="13">
        <f>C45*D45</f>
        <v>0</v>
      </c>
    </row>
    <row r="46" spans="1:5" x14ac:dyDescent="0.2">
      <c r="A46" s="49"/>
      <c r="B46" s="49"/>
      <c r="C46" s="34"/>
      <c r="D46" s="34"/>
      <c r="E46" s="13">
        <f>C46*D46</f>
        <v>0</v>
      </c>
    </row>
    <row r="47" spans="1:5" s="26" customFormat="1" ht="20.100000000000001" customHeight="1" x14ac:dyDescent="0.25">
      <c r="A47" s="37" t="s">
        <v>35</v>
      </c>
      <c r="B47" s="50"/>
      <c r="C47" s="50"/>
      <c r="D47" s="50"/>
      <c r="E47" s="32">
        <f>SUM(E42:E46)</f>
        <v>0</v>
      </c>
    </row>
    <row r="50" spans="1:5" ht="20.100000000000001" customHeight="1" x14ac:dyDescent="0.25">
      <c r="A50" s="12" t="s">
        <v>40</v>
      </c>
    </row>
    <row r="51" spans="1:5" ht="9.9499999999999993" customHeight="1" x14ac:dyDescent="0.2"/>
    <row r="52" spans="1:5" s="26" customFormat="1" ht="20.100000000000001" customHeight="1" x14ac:dyDescent="0.25">
      <c r="A52" s="51" t="s">
        <v>14</v>
      </c>
      <c r="B52" s="52"/>
      <c r="C52" s="7" t="s">
        <v>13</v>
      </c>
      <c r="D52" s="7" t="s">
        <v>12</v>
      </c>
      <c r="E52" s="7" t="s">
        <v>16</v>
      </c>
    </row>
    <row r="53" spans="1:5" x14ac:dyDescent="0.2">
      <c r="A53" s="49"/>
      <c r="B53" s="49"/>
      <c r="C53" s="34"/>
      <c r="D53" s="34"/>
      <c r="E53" s="13">
        <f>C53*D53</f>
        <v>0</v>
      </c>
    </row>
    <row r="54" spans="1:5" x14ac:dyDescent="0.2">
      <c r="A54" s="49"/>
      <c r="B54" s="49"/>
      <c r="C54" s="34"/>
      <c r="D54" s="34"/>
      <c r="E54" s="13">
        <f>C54*D54</f>
        <v>0</v>
      </c>
    </row>
    <row r="55" spans="1:5" x14ac:dyDescent="0.2">
      <c r="A55" s="49"/>
      <c r="B55" s="49"/>
      <c r="C55" s="34"/>
      <c r="D55" s="34"/>
      <c r="E55" s="13">
        <f>C55*D55</f>
        <v>0</v>
      </c>
    </row>
    <row r="56" spans="1:5" x14ac:dyDescent="0.2">
      <c r="A56" s="49"/>
      <c r="B56" s="49"/>
      <c r="C56" s="34"/>
      <c r="D56" s="34"/>
      <c r="E56" s="13">
        <f>C56*D56</f>
        <v>0</v>
      </c>
    </row>
    <row r="57" spans="1:5" x14ac:dyDescent="0.2">
      <c r="A57" s="49"/>
      <c r="B57" s="49"/>
      <c r="C57" s="34"/>
      <c r="D57" s="34"/>
      <c r="E57" s="13">
        <f>C57*D57</f>
        <v>0</v>
      </c>
    </row>
    <row r="58" spans="1:5" s="26" customFormat="1" ht="20.100000000000001" customHeight="1" x14ac:dyDescent="0.25">
      <c r="A58" s="37" t="s">
        <v>35</v>
      </c>
      <c r="B58" s="50"/>
      <c r="C58" s="50"/>
      <c r="D58" s="50"/>
      <c r="E58" s="32">
        <f>SUM(E53:E57)</f>
        <v>0</v>
      </c>
    </row>
    <row r="61" spans="1:5" ht="20.100000000000001" customHeight="1" x14ac:dyDescent="0.25">
      <c r="A61" s="12" t="s">
        <v>41</v>
      </c>
    </row>
    <row r="62" spans="1:5" ht="9.9499999999999993" customHeight="1" x14ac:dyDescent="0.2"/>
    <row r="63" spans="1:5" s="26" customFormat="1" ht="20.100000000000001" customHeight="1" x14ac:dyDescent="0.25">
      <c r="A63" s="51" t="s">
        <v>14</v>
      </c>
      <c r="B63" s="52"/>
      <c r="C63" s="7" t="s">
        <v>13</v>
      </c>
      <c r="D63" s="7" t="s">
        <v>12</v>
      </c>
      <c r="E63" s="7" t="s">
        <v>16</v>
      </c>
    </row>
    <row r="64" spans="1:5" x14ac:dyDescent="0.2">
      <c r="A64" s="49"/>
      <c r="B64" s="49"/>
      <c r="C64" s="34"/>
      <c r="D64" s="34"/>
      <c r="E64" s="13">
        <f>C64*D64</f>
        <v>0</v>
      </c>
    </row>
    <row r="65" spans="1:5" x14ac:dyDescent="0.2">
      <c r="A65" s="49"/>
      <c r="B65" s="49"/>
      <c r="C65" s="34"/>
      <c r="D65" s="34"/>
      <c r="E65" s="13">
        <f>C65*D65</f>
        <v>0</v>
      </c>
    </row>
    <row r="66" spans="1:5" x14ac:dyDescent="0.2">
      <c r="A66" s="49"/>
      <c r="B66" s="49"/>
      <c r="C66" s="34"/>
      <c r="D66" s="34"/>
      <c r="E66" s="13">
        <f>C66*D66</f>
        <v>0</v>
      </c>
    </row>
    <row r="67" spans="1:5" x14ac:dyDescent="0.2">
      <c r="A67" s="49"/>
      <c r="B67" s="49"/>
      <c r="C67" s="34"/>
      <c r="D67" s="34"/>
      <c r="E67" s="13">
        <f>C67*D67</f>
        <v>0</v>
      </c>
    </row>
    <row r="68" spans="1:5" x14ac:dyDescent="0.2">
      <c r="A68" s="49"/>
      <c r="B68" s="49"/>
      <c r="C68" s="34"/>
      <c r="D68" s="34"/>
      <c r="E68" s="13">
        <f>C68*D68</f>
        <v>0</v>
      </c>
    </row>
    <row r="69" spans="1:5" s="26" customFormat="1" ht="20.100000000000001" customHeight="1" x14ac:dyDescent="0.25">
      <c r="A69" s="37" t="s">
        <v>35</v>
      </c>
      <c r="B69" s="50"/>
      <c r="C69" s="50"/>
      <c r="D69" s="50"/>
      <c r="E69" s="32">
        <f>SUM(E64:E68)</f>
        <v>0</v>
      </c>
    </row>
    <row r="71" spans="1:5" x14ac:dyDescent="0.2">
      <c r="A71" s="25" t="s">
        <v>69</v>
      </c>
    </row>
    <row r="72" spans="1:5" x14ac:dyDescent="0.2">
      <c r="A72" s="2" t="s">
        <v>70</v>
      </c>
      <c r="E72" s="34"/>
    </row>
    <row r="73" spans="1:5" x14ac:dyDescent="0.2">
      <c r="A73" s="2" t="s">
        <v>71</v>
      </c>
      <c r="E73" s="34"/>
    </row>
    <row r="74" spans="1:5" x14ac:dyDescent="0.2">
      <c r="A74" s="2" t="s">
        <v>72</v>
      </c>
      <c r="E74" s="34"/>
    </row>
    <row r="78" spans="1:5" ht="20.100000000000001" customHeight="1" x14ac:dyDescent="0.25">
      <c r="A78" s="12" t="s">
        <v>17</v>
      </c>
    </row>
    <row r="79" spans="1:5" ht="9.9499999999999993" customHeight="1" x14ac:dyDescent="0.2"/>
    <row r="80" spans="1:5" s="26" customFormat="1" ht="20.100000000000001" customHeight="1" x14ac:dyDescent="0.25">
      <c r="A80" s="51" t="s">
        <v>14</v>
      </c>
      <c r="B80" s="52"/>
      <c r="C80" s="7" t="s">
        <v>13</v>
      </c>
      <c r="D80" s="7" t="s">
        <v>12</v>
      </c>
      <c r="E80" s="7" t="s">
        <v>16</v>
      </c>
    </row>
    <row r="81" spans="1:5" x14ac:dyDescent="0.2">
      <c r="A81" s="49"/>
      <c r="B81" s="49"/>
      <c r="C81" s="34"/>
      <c r="D81" s="34"/>
      <c r="E81" s="13">
        <f>C81*D81</f>
        <v>0</v>
      </c>
    </row>
    <row r="82" spans="1:5" x14ac:dyDescent="0.2">
      <c r="A82" s="49"/>
      <c r="B82" s="49"/>
      <c r="C82" s="34"/>
      <c r="D82" s="34"/>
      <c r="E82" s="13">
        <f>C82*D82</f>
        <v>0</v>
      </c>
    </row>
    <row r="83" spans="1:5" x14ac:dyDescent="0.2">
      <c r="A83" s="49"/>
      <c r="B83" s="49"/>
      <c r="C83" s="34"/>
      <c r="D83" s="34"/>
      <c r="E83" s="13">
        <f>C83*D83</f>
        <v>0</v>
      </c>
    </row>
    <row r="84" spans="1:5" x14ac:dyDescent="0.2">
      <c r="A84" s="49"/>
      <c r="B84" s="49"/>
      <c r="C84" s="34"/>
      <c r="D84" s="34"/>
      <c r="E84" s="13">
        <f>C84*D84</f>
        <v>0</v>
      </c>
    </row>
    <row r="85" spans="1:5" x14ac:dyDescent="0.2">
      <c r="A85" s="49"/>
      <c r="B85" s="49"/>
      <c r="C85" s="34"/>
      <c r="D85" s="34"/>
      <c r="E85" s="13">
        <f>C85*D85</f>
        <v>0</v>
      </c>
    </row>
    <row r="86" spans="1:5" s="26" customFormat="1" ht="20.100000000000001" customHeight="1" x14ac:dyDescent="0.25">
      <c r="A86" s="37" t="s">
        <v>36</v>
      </c>
      <c r="B86" s="50"/>
      <c r="C86" s="50"/>
      <c r="D86" s="50"/>
      <c r="E86" s="32">
        <f>SUM(E81:E85)</f>
        <v>0</v>
      </c>
    </row>
    <row r="89" spans="1:5" s="26" customFormat="1" ht="20.100000000000001" customHeight="1" x14ac:dyDescent="0.25">
      <c r="A89" s="33" t="s">
        <v>21</v>
      </c>
    </row>
    <row r="90" spans="1:5" ht="9.9499999999999993" customHeight="1" x14ac:dyDescent="0.2"/>
    <row r="91" spans="1:5" s="26" customFormat="1" ht="20.100000000000001" customHeight="1" x14ac:dyDescent="0.25">
      <c r="A91" s="7" t="s">
        <v>24</v>
      </c>
      <c r="B91" s="7" t="s">
        <v>22</v>
      </c>
      <c r="C91" s="7" t="s">
        <v>12</v>
      </c>
      <c r="D91" s="7" t="s">
        <v>13</v>
      </c>
      <c r="E91" s="7" t="s">
        <v>23</v>
      </c>
    </row>
    <row r="92" spans="1:5" x14ac:dyDescent="0.2">
      <c r="A92" s="3" t="s">
        <v>25</v>
      </c>
      <c r="B92" s="34"/>
      <c r="C92" s="34"/>
      <c r="D92" s="34"/>
      <c r="E92" s="13">
        <f>B92*C92*D92</f>
        <v>0</v>
      </c>
    </row>
    <row r="93" spans="1:5" s="26" customFormat="1" ht="20.100000000000001" customHeight="1" x14ac:dyDescent="0.25">
      <c r="A93" s="37" t="s">
        <v>26</v>
      </c>
      <c r="B93" s="37"/>
      <c r="C93" s="37"/>
      <c r="D93" s="37"/>
      <c r="E93" s="31">
        <f>SUM(E92)</f>
        <v>0</v>
      </c>
    </row>
  </sheetData>
  <mergeCells count="51">
    <mergeCell ref="A13:B13"/>
    <mergeCell ref="A14:D14"/>
    <mergeCell ref="A20:B20"/>
    <mergeCell ref="A21:B21"/>
    <mergeCell ref="A22:B22"/>
    <mergeCell ref="A8:B8"/>
    <mergeCell ref="A10:B10"/>
    <mergeCell ref="A11:B11"/>
    <mergeCell ref="A9:B9"/>
    <mergeCell ref="A12:B12"/>
    <mergeCell ref="A23:B23"/>
    <mergeCell ref="A24:B24"/>
    <mergeCell ref="A25:D25"/>
    <mergeCell ref="A30:B30"/>
    <mergeCell ref="A35:B35"/>
    <mergeCell ref="A53:B53"/>
    <mergeCell ref="A45:B45"/>
    <mergeCell ref="A46:B46"/>
    <mergeCell ref="A47:D47"/>
    <mergeCell ref="A31:B31"/>
    <mergeCell ref="A32:B32"/>
    <mergeCell ref="A33:B33"/>
    <mergeCell ref="A34:B34"/>
    <mergeCell ref="A42:B42"/>
    <mergeCell ref="A43:B43"/>
    <mergeCell ref="A44:B44"/>
    <mergeCell ref="A36:D36"/>
    <mergeCell ref="A84:B84"/>
    <mergeCell ref="A54:B54"/>
    <mergeCell ref="A55:B55"/>
    <mergeCell ref="A56:B56"/>
    <mergeCell ref="A57:B57"/>
    <mergeCell ref="A58:D58"/>
    <mergeCell ref="A69:D69"/>
    <mergeCell ref="A80:B80"/>
    <mergeCell ref="A93:D93"/>
    <mergeCell ref="A85:B85"/>
    <mergeCell ref="A86:D86"/>
    <mergeCell ref="A7:B7"/>
    <mergeCell ref="A19:B19"/>
    <mergeCell ref="A41:B41"/>
    <mergeCell ref="A52:B52"/>
    <mergeCell ref="A81:B81"/>
    <mergeCell ref="A63:B63"/>
    <mergeCell ref="A64:B64"/>
    <mergeCell ref="A65:B65"/>
    <mergeCell ref="A66:B66"/>
    <mergeCell ref="A67:B67"/>
    <mergeCell ref="A68:B68"/>
    <mergeCell ref="A82:B82"/>
    <mergeCell ref="A83:B8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Berechnungsblatt</vt:lpstr>
      <vt:lpstr>Flächenerhebung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Hofer</dc:creator>
  <cp:lastModifiedBy>Sarah Grieder</cp:lastModifiedBy>
  <cp:lastPrinted>2023-02-16T10:49:25Z</cp:lastPrinted>
  <dcterms:created xsi:type="dcterms:W3CDTF">2023-02-15T15:33:12Z</dcterms:created>
  <dcterms:modified xsi:type="dcterms:W3CDTF">2024-05-21T12:05:58Z</dcterms:modified>
</cp:coreProperties>
</file>